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180" windowHeight="9345" activeTab="0"/>
  </bookViews>
  <sheets>
    <sheet name="overview" sheetId="1" r:id="rId1"/>
    <sheet name="detail" sheetId="2" r:id="rId2"/>
  </sheets>
  <definedNames>
    <definedName name="_xlnm.Print_Area" localSheetId="1">'detail'!$A$1:$G$50</definedName>
    <definedName name="_xlnm.Print_Area" localSheetId="0">'overview'!$A$1:$O$31</definedName>
  </definedNames>
  <calcPr fullCalcOnLoad="1"/>
</workbook>
</file>

<file path=xl/sharedStrings.xml><?xml version="1.0" encoding="utf-8"?>
<sst xmlns="http://schemas.openxmlformats.org/spreadsheetml/2006/main" count="214" uniqueCount="91">
  <si>
    <t>Expenses</t>
  </si>
  <si>
    <t>Capital Expenses</t>
  </si>
  <si>
    <t>Sept</t>
  </si>
  <si>
    <t>Oct</t>
  </si>
  <si>
    <t>Nov</t>
  </si>
  <si>
    <t>Dec</t>
  </si>
  <si>
    <t>Jan</t>
  </si>
  <si>
    <t>Feb</t>
  </si>
  <si>
    <t>Mar</t>
  </si>
  <si>
    <t>May</t>
  </si>
  <si>
    <t>June</t>
  </si>
  <si>
    <t>July</t>
  </si>
  <si>
    <t>Aug</t>
  </si>
  <si>
    <t>Total</t>
  </si>
  <si>
    <t>Mo. Avg</t>
  </si>
  <si>
    <t>Apr</t>
  </si>
  <si>
    <t>Treasurer's 10%</t>
  </si>
  <si>
    <t>Events</t>
  </si>
  <si>
    <t>Coronation</t>
  </si>
  <si>
    <t>Midreign</t>
  </si>
  <si>
    <t>Banner Wars</t>
  </si>
  <si>
    <t>Transfer to RGK</t>
  </si>
  <si>
    <t>U-Haul Storage</t>
  </si>
  <si>
    <t>Spent- year to date</t>
  </si>
  <si>
    <t>Total capital expenses</t>
  </si>
  <si>
    <t>Kingdom Bank Balance</t>
  </si>
  <si>
    <t>.</t>
  </si>
  <si>
    <t>Spent Monthly</t>
  </si>
  <si>
    <t>Capt. Exp Monthly</t>
  </si>
  <si>
    <t>Taxes</t>
  </si>
  <si>
    <t>Monthly Balance</t>
  </si>
  <si>
    <t>Birthday Bash</t>
  </si>
  <si>
    <t>King/Queen 10%</t>
  </si>
  <si>
    <t xml:space="preserve">Event Expenditures </t>
  </si>
  <si>
    <t>Date</t>
  </si>
  <si>
    <t>Ck #</t>
  </si>
  <si>
    <t>User</t>
  </si>
  <si>
    <t>Item</t>
  </si>
  <si>
    <t>Amount</t>
  </si>
  <si>
    <t>Deposit</t>
  </si>
  <si>
    <t>Balance</t>
  </si>
  <si>
    <t>Reine</t>
  </si>
  <si>
    <t>Deposit- Coronation</t>
  </si>
  <si>
    <t>Transfer</t>
  </si>
  <si>
    <t>Elder</t>
  </si>
  <si>
    <t>Debit</t>
  </si>
  <si>
    <t>Deposit- Mid-Reign</t>
  </si>
  <si>
    <t>Misc dues/donations</t>
  </si>
  <si>
    <t>Uhaul 1 month plus late fee</t>
  </si>
  <si>
    <t>Current Balance</t>
  </si>
  <si>
    <t>Expected Expenditures below</t>
  </si>
  <si>
    <t>Starting Balance Reign XXXVII- Monarch Reine</t>
  </si>
  <si>
    <t>Uhaul 15 months plus late fee</t>
  </si>
  <si>
    <t>Kingdom of the Emerald Hills Account Sept 2006-Aug 2007</t>
  </si>
  <si>
    <t>Sep</t>
  </si>
  <si>
    <t>Deposit for Banner Wars Entertainment</t>
  </si>
  <si>
    <t>Wristbands</t>
  </si>
  <si>
    <t>Balance for Banner Wars</t>
  </si>
  <si>
    <t>Deposit- Banner Wars</t>
  </si>
  <si>
    <t>Accidental personal purchase</t>
  </si>
  <si>
    <t>Printing for event</t>
  </si>
  <si>
    <t>Sutra donation/Ad fundraiser.</t>
  </si>
  <si>
    <t>Repayment for Personal Purchase</t>
  </si>
  <si>
    <t>Printings (Rulebooks)</t>
  </si>
  <si>
    <t>March</t>
  </si>
  <si>
    <t>Sutra</t>
  </si>
  <si>
    <t>April</t>
  </si>
  <si>
    <t>Rulebook Printing</t>
  </si>
  <si>
    <t>Picnic Table Purchase</t>
  </si>
  <si>
    <t>RGK Picnic Table Reimbursement</t>
  </si>
  <si>
    <t>Starting Balance Reign XXXVIII- Monarch Sutra</t>
  </si>
  <si>
    <t>Starting Balance Reign XXXIX- Monarch Trinity</t>
  </si>
  <si>
    <t>Feast for Coronation</t>
  </si>
  <si>
    <t>Event Supplies Reimbursement</t>
  </si>
  <si>
    <t>MS Rulebook Reimbursement</t>
  </si>
  <si>
    <t>MWG Rulebook Reimbursement</t>
  </si>
  <si>
    <t>FK Rulebook Reimbursement</t>
  </si>
  <si>
    <t>Misc Expenses</t>
  </si>
  <si>
    <t>Trinity</t>
  </si>
  <si>
    <t>Start up fund for Banner Wars</t>
  </si>
  <si>
    <t>Red Cross Donation</t>
  </si>
  <si>
    <t>Refund for vacating storage shed early</t>
  </si>
  <si>
    <t>Tables</t>
  </si>
  <si>
    <t>Total Event Deposits</t>
  </si>
  <si>
    <t xml:space="preserve"> Deposits Year to Date</t>
  </si>
  <si>
    <t>Event Deposits Monthly</t>
  </si>
  <si>
    <t>Misc Deposits/Dues Monthly</t>
  </si>
  <si>
    <t>Total Yearly Deposits</t>
  </si>
  <si>
    <t>Total Misc Deposits/Dues</t>
  </si>
  <si>
    <t>Total Transfer to RGK</t>
  </si>
  <si>
    <t>Transfer to RGK Monthly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</si>
</sst>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 wrapText="1"/>
    </xf>
    <xf numFmtId="4" fontId="0" fillId="3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right" wrapText="1"/>
    </xf>
    <xf numFmtId="4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2" borderId="1" xfId="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" fontId="0" fillId="0" borderId="1" xfId="0" applyNumberForma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3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2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4" fontId="0" fillId="0" borderId="7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4" fontId="0" fillId="0" borderId="5" xfId="0" applyNumberForma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4" fontId="0" fillId="2" borderId="1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90" zoomScaleNormal="90" workbookViewId="0" topLeftCell="A1">
      <selection activeCell="E24" sqref="E24"/>
    </sheetView>
  </sheetViews>
  <sheetFormatPr defaultColWidth="9.140625" defaultRowHeight="12.75"/>
  <cols>
    <col min="1" max="1" width="26.7109375" style="2" customWidth="1"/>
    <col min="2" max="2" width="9.8515625" style="5" bestFit="1" customWidth="1"/>
    <col min="3" max="13" width="8.7109375" style="5" bestFit="1" customWidth="1"/>
    <col min="14" max="14" width="9.8515625" style="5" bestFit="1" customWidth="1"/>
    <col min="15" max="15" width="24.28125" style="5" bestFit="1" customWidth="1"/>
  </cols>
  <sheetData>
    <row r="1" ht="20.25">
      <c r="A1" s="4" t="s">
        <v>53</v>
      </c>
    </row>
    <row r="2" spans="1:15" s="1" customFormat="1" ht="12.75">
      <c r="A2" s="3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15</v>
      </c>
      <c r="J2" s="6" t="s">
        <v>9</v>
      </c>
      <c r="K2" s="1" t="s">
        <v>10</v>
      </c>
      <c r="L2" s="1" t="s">
        <v>11</v>
      </c>
      <c r="M2" s="1" t="s">
        <v>12</v>
      </c>
      <c r="N2" s="6" t="s">
        <v>13</v>
      </c>
      <c r="O2" s="6" t="s">
        <v>14</v>
      </c>
    </row>
    <row r="3" spans="1:15" ht="25.5" customHeight="1">
      <c r="A3" s="28" t="s">
        <v>0</v>
      </c>
      <c r="B3" s="34">
        <v>2075.97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11" t="s">
        <v>33</v>
      </c>
      <c r="B4" s="7">
        <v>200</v>
      </c>
      <c r="C4" s="7">
        <v>1900</v>
      </c>
      <c r="D4" s="7"/>
      <c r="E4">
        <v>86.77</v>
      </c>
      <c r="F4" s="7"/>
      <c r="G4" s="7"/>
      <c r="H4" s="7"/>
      <c r="I4" s="7"/>
      <c r="J4" s="7"/>
      <c r="K4" s="7">
        <v>385</v>
      </c>
      <c r="L4" s="7">
        <v>94.85</v>
      </c>
      <c r="M4" s="7"/>
      <c r="N4" s="7">
        <f>+SUM(B4:M4)</f>
        <v>2666.62</v>
      </c>
      <c r="O4" s="7">
        <f>N4/12</f>
        <v>222.21833333333333</v>
      </c>
    </row>
    <row r="5" spans="1:15" ht="15" customHeight="1">
      <c r="A5" s="11" t="s">
        <v>63</v>
      </c>
      <c r="B5" s="7"/>
      <c r="C5" s="7"/>
      <c r="D5" s="7"/>
      <c r="E5" s="7"/>
      <c r="F5" s="7"/>
      <c r="G5" s="7"/>
      <c r="H5" s="7"/>
      <c r="I5" s="7"/>
      <c r="J5" s="7">
        <v>279.72</v>
      </c>
      <c r="K5" s="7"/>
      <c r="L5" s="7"/>
      <c r="M5" s="7"/>
      <c r="N5" s="7">
        <f>+SUM(B5:M5)</f>
        <v>279.72</v>
      </c>
      <c r="O5" s="7">
        <f aca="true" t="shared" si="0" ref="O5:O10">N5/12</f>
        <v>23.310000000000002</v>
      </c>
    </row>
    <row r="6" spans="1:15" ht="12.75">
      <c r="A6" s="11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>
        <v>-29.9</v>
      </c>
      <c r="N6" s="7">
        <f>+SUM(B6:M6)</f>
        <v>-29.9</v>
      </c>
      <c r="O6" s="7"/>
    </row>
    <row r="7" spans="1:15" ht="12.75">
      <c r="A7" s="11" t="s">
        <v>29</v>
      </c>
      <c r="B7" s="7"/>
      <c r="C7" s="7"/>
      <c r="D7" s="7"/>
      <c r="E7" s="7"/>
      <c r="F7" s="7"/>
      <c r="G7" s="38">
        <v>1261.38</v>
      </c>
      <c r="H7" s="7"/>
      <c r="I7" s="7"/>
      <c r="J7" s="7"/>
      <c r="K7" s="7"/>
      <c r="L7" s="7"/>
      <c r="M7" s="7"/>
      <c r="N7" s="7">
        <f>+SUM(B7:M7)</f>
        <v>1261.38</v>
      </c>
      <c r="O7" s="7">
        <f t="shared" si="0"/>
        <v>105.11500000000001</v>
      </c>
    </row>
    <row r="8" spans="1:15" ht="12.75">
      <c r="A8" s="11" t="s">
        <v>77</v>
      </c>
      <c r="B8" s="7"/>
      <c r="C8" s="7"/>
      <c r="D8" s="7"/>
      <c r="E8" s="7"/>
      <c r="F8" s="7"/>
      <c r="G8" s="7"/>
      <c r="H8" s="7"/>
      <c r="I8" s="7"/>
      <c r="K8" s="7"/>
      <c r="L8" s="7"/>
      <c r="M8" s="7">
        <v>283</v>
      </c>
      <c r="N8" s="7">
        <f>+SUM(B8:M8)</f>
        <v>283</v>
      </c>
      <c r="O8" s="7">
        <f t="shared" si="0"/>
        <v>23.583333333333332</v>
      </c>
    </row>
    <row r="9" spans="1:15" ht="12.75">
      <c r="A9" s="11" t="s">
        <v>32</v>
      </c>
      <c r="B9" s="7"/>
      <c r="C9" s="7">
        <v>40.45</v>
      </c>
      <c r="D9" s="7"/>
      <c r="E9" s="7"/>
      <c r="F9" s="7"/>
      <c r="G9" s="7"/>
      <c r="H9" s="7"/>
      <c r="I9" s="7"/>
      <c r="J9" s="7"/>
      <c r="K9" s="7"/>
      <c r="L9" s="7"/>
      <c r="M9" s="7">
        <v>250</v>
      </c>
      <c r="N9" s="7">
        <f>+SUM(B9:M9)</f>
        <v>290.45</v>
      </c>
      <c r="O9" s="7">
        <f t="shared" si="0"/>
        <v>24.204166666666666</v>
      </c>
    </row>
    <row r="10" spans="1:15" ht="13.5" thickBot="1">
      <c r="A10" s="11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>+SUM(B10:M10)</f>
        <v>0</v>
      </c>
      <c r="O10" s="7">
        <f t="shared" si="0"/>
        <v>0</v>
      </c>
    </row>
    <row r="11" spans="1:17" s="10" customFormat="1" ht="13.5" thickBot="1">
      <c r="A11" s="46" t="s">
        <v>27</v>
      </c>
      <c r="B11" s="9">
        <f aca="true" t="shared" si="1" ref="B11:M11">SUM(B4:B10)</f>
        <v>200</v>
      </c>
      <c r="C11" s="9">
        <f>SUM(C4:C10)</f>
        <v>1940.45</v>
      </c>
      <c r="D11" s="9">
        <f t="shared" si="1"/>
        <v>0</v>
      </c>
      <c r="E11" s="9">
        <f t="shared" si="1"/>
        <v>86.77</v>
      </c>
      <c r="F11" s="9">
        <f t="shared" si="1"/>
        <v>0</v>
      </c>
      <c r="G11" s="9">
        <f t="shared" si="1"/>
        <v>1261.38</v>
      </c>
      <c r="H11" s="9">
        <f t="shared" si="1"/>
        <v>0</v>
      </c>
      <c r="I11" s="9">
        <f t="shared" si="1"/>
        <v>0</v>
      </c>
      <c r="J11" s="9">
        <f t="shared" si="1"/>
        <v>279.72</v>
      </c>
      <c r="K11" s="9">
        <f t="shared" si="1"/>
        <v>385</v>
      </c>
      <c r="L11" s="9">
        <f t="shared" si="1"/>
        <v>94.85</v>
      </c>
      <c r="M11" s="9">
        <f t="shared" si="1"/>
        <v>503.1</v>
      </c>
      <c r="N11" s="16">
        <f>SUM(N4:N10)</f>
        <v>4751.2699999999995</v>
      </c>
      <c r="O11" s="17" t="s">
        <v>23</v>
      </c>
      <c r="P11" s="23"/>
      <c r="Q11" s="23"/>
    </row>
    <row r="12" spans="1:17" ht="17.25" customHeight="1">
      <c r="A12" s="28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23"/>
      <c r="Q12" s="23"/>
    </row>
    <row r="13" spans="1:17" ht="12.75">
      <c r="A13" s="11" t="s">
        <v>18</v>
      </c>
      <c r="B13" s="7"/>
      <c r="C13" s="7"/>
      <c r="D13" s="7"/>
      <c r="E13" s="12">
        <v>1400</v>
      </c>
      <c r="F13" s="7"/>
      <c r="G13" s="7"/>
      <c r="H13" s="7"/>
      <c r="I13" s="7"/>
      <c r="J13" s="7"/>
      <c r="K13" s="12">
        <v>1590</v>
      </c>
      <c r="L13" s="7"/>
      <c r="M13" s="7"/>
      <c r="N13" s="7">
        <f>+SUM(B13:M13)</f>
        <v>2990</v>
      </c>
      <c r="O13" s="7"/>
      <c r="P13" s="23"/>
      <c r="Q13" s="23"/>
    </row>
    <row r="14" spans="1:17" ht="12.75">
      <c r="A14" s="11" t="s">
        <v>19</v>
      </c>
      <c r="B14" s="39">
        <v>1170</v>
      </c>
      <c r="C14" s="33"/>
      <c r="D14" s="7"/>
      <c r="E14" s="30"/>
      <c r="F14" s="33"/>
      <c r="G14" s="7"/>
      <c r="H14" s="30"/>
      <c r="I14" s="31">
        <v>705</v>
      </c>
      <c r="J14" s="7"/>
      <c r="K14" s="30"/>
      <c r="L14" s="33"/>
      <c r="M14" s="7"/>
      <c r="N14" s="7">
        <f>+SUM(B14:M14)</f>
        <v>1875</v>
      </c>
      <c r="O14" s="7"/>
      <c r="P14" s="23"/>
      <c r="Q14" s="23"/>
    </row>
    <row r="15" spans="1:17" ht="12.75">
      <c r="A15" s="11" t="s">
        <v>31</v>
      </c>
      <c r="B15" s="30"/>
      <c r="C15" s="7"/>
      <c r="D15" s="7"/>
      <c r="E15" s="30"/>
      <c r="F15" s="7"/>
      <c r="G15" s="7"/>
      <c r="H15" s="12"/>
      <c r="I15" s="7"/>
      <c r="J15" s="7"/>
      <c r="K15" s="30"/>
      <c r="L15" s="7"/>
      <c r="M15" s="7"/>
      <c r="N15" s="7"/>
      <c r="O15" s="7"/>
      <c r="P15" s="23"/>
      <c r="Q15" s="23"/>
    </row>
    <row r="16" spans="1:17" ht="13.5" thickBot="1">
      <c r="A16" s="11" t="s">
        <v>20</v>
      </c>
      <c r="B16" s="53"/>
      <c r="C16" s="39">
        <v>5731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15">
        <f>+SUM(B16:M16)</f>
        <v>5731</v>
      </c>
      <c r="O16" s="7"/>
      <c r="P16" s="23"/>
      <c r="Q16" s="23"/>
    </row>
    <row r="17" spans="1:17" s="10" customFormat="1" ht="26.25" customHeight="1" thickBot="1">
      <c r="A17" s="49" t="s">
        <v>85</v>
      </c>
      <c r="B17" s="9">
        <f>SUM(B13:B15)</f>
        <v>1170</v>
      </c>
      <c r="C17" s="9">
        <f aca="true" t="shared" si="2" ref="C17:N17">SUM(C13:C16)</f>
        <v>5731</v>
      </c>
      <c r="D17" s="9">
        <f t="shared" si="2"/>
        <v>0</v>
      </c>
      <c r="E17" s="9">
        <f t="shared" si="2"/>
        <v>1400</v>
      </c>
      <c r="F17" s="9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705</v>
      </c>
      <c r="J17" s="18">
        <f t="shared" si="2"/>
        <v>0</v>
      </c>
      <c r="K17" s="18">
        <f t="shared" si="2"/>
        <v>1590</v>
      </c>
      <c r="L17" s="18">
        <f t="shared" si="2"/>
        <v>0</v>
      </c>
      <c r="M17" s="18">
        <f t="shared" si="2"/>
        <v>0</v>
      </c>
      <c r="N17" s="16">
        <f t="shared" si="2"/>
        <v>10596</v>
      </c>
      <c r="O17" s="17" t="s">
        <v>83</v>
      </c>
      <c r="P17" s="23"/>
      <c r="Q17" s="23"/>
    </row>
    <row r="18" spans="1:15" s="23" customFormat="1" ht="13.5" thickBot="1">
      <c r="A18" s="50"/>
      <c r="B18" s="30"/>
      <c r="C18" s="30"/>
      <c r="D18" s="30"/>
      <c r="E18" s="30"/>
      <c r="F18" s="30"/>
      <c r="G18" s="22"/>
      <c r="H18" s="48"/>
      <c r="I18" s="48"/>
      <c r="J18" s="48"/>
      <c r="K18" s="48"/>
      <c r="L18" s="48"/>
      <c r="M18" s="22"/>
      <c r="N18" s="51"/>
      <c r="O18" s="52"/>
    </row>
    <row r="19" spans="1:17" s="27" customFormat="1" ht="13.5" thickBot="1">
      <c r="A19" s="49" t="s">
        <v>86</v>
      </c>
      <c r="B19" s="24"/>
      <c r="C19" s="24"/>
      <c r="D19" s="24">
        <v>15.13</v>
      </c>
      <c r="E19" s="24">
        <v>160</v>
      </c>
      <c r="F19" s="24">
        <v>20.61</v>
      </c>
      <c r="G19" s="25">
        <v>20</v>
      </c>
      <c r="H19" s="24">
        <v>10</v>
      </c>
      <c r="I19" s="24">
        <v>20</v>
      </c>
      <c r="J19" s="24">
        <v>105</v>
      </c>
      <c r="K19" s="24"/>
      <c r="L19" s="24">
        <v>73</v>
      </c>
      <c r="M19" s="25"/>
      <c r="N19" s="26">
        <f>SUM(B19:M19)</f>
        <v>423.74</v>
      </c>
      <c r="O19" s="17" t="s">
        <v>88</v>
      </c>
      <c r="P19" s="44"/>
      <c r="Q19" s="45"/>
    </row>
    <row r="20" spans="1:17" s="10" customFormat="1" ht="13.5" thickBot="1">
      <c r="A20" s="59" t="s">
        <v>87</v>
      </c>
      <c r="B20" s="30"/>
      <c r="C20" s="30"/>
      <c r="D20" s="30"/>
      <c r="E20" s="30"/>
      <c r="F20" s="30"/>
      <c r="G20" s="48"/>
      <c r="H20" s="48"/>
      <c r="I20" s="48"/>
      <c r="J20" s="48"/>
      <c r="K20" s="48"/>
      <c r="L20" s="48"/>
      <c r="M20" s="48"/>
      <c r="N20" s="26">
        <f>SUM(N17:N19)</f>
        <v>11019.74</v>
      </c>
      <c r="O20" s="17" t="s">
        <v>84</v>
      </c>
      <c r="P20" s="23"/>
      <c r="Q20" s="23"/>
    </row>
    <row r="21" spans="1:15" s="10" customFormat="1" ht="20.25" customHeight="1" thickBot="1">
      <c r="A21" s="49" t="s">
        <v>90</v>
      </c>
      <c r="B21" s="9">
        <v>585</v>
      </c>
      <c r="C21" s="9">
        <v>2865.5</v>
      </c>
      <c r="D21" s="9"/>
      <c r="E21" s="9">
        <v>720</v>
      </c>
      <c r="F21" s="9"/>
      <c r="G21" s="9"/>
      <c r="H21" s="9"/>
      <c r="I21" s="9">
        <v>352.5</v>
      </c>
      <c r="J21" s="9"/>
      <c r="K21" s="9">
        <v>795</v>
      </c>
      <c r="L21" s="9"/>
      <c r="M21" s="9"/>
      <c r="N21" s="60">
        <f>SUM(B21:M21)</f>
        <v>5318</v>
      </c>
      <c r="O21" s="9">
        <f>N21/12</f>
        <v>443.1666666666667</v>
      </c>
    </row>
    <row r="22" spans="1:17" s="10" customFormat="1" ht="13.5" thickBot="1">
      <c r="A22" s="47"/>
      <c r="B22" s="30"/>
      <c r="C22" s="30"/>
      <c r="D22" s="30"/>
      <c r="E22" s="30"/>
      <c r="F22" s="30"/>
      <c r="G22" s="48"/>
      <c r="H22" s="30"/>
      <c r="I22" s="30"/>
      <c r="J22" s="30"/>
      <c r="K22" s="30"/>
      <c r="L22" s="30"/>
      <c r="M22" s="48"/>
      <c r="N22" s="16">
        <f>N21</f>
        <v>5318</v>
      </c>
      <c r="O22" s="17" t="s">
        <v>89</v>
      </c>
      <c r="P22" s="23"/>
      <c r="Q22" s="23"/>
    </row>
    <row r="23" spans="1:17" ht="13.5" customHeight="1">
      <c r="A23" s="28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23"/>
      <c r="Q23" s="23"/>
    </row>
    <row r="24" spans="1:17" ht="15.75" customHeight="1">
      <c r="A24" s="29" t="s">
        <v>82</v>
      </c>
      <c r="B24" s="7"/>
      <c r="C24" s="7"/>
      <c r="D24" s="7"/>
      <c r="E24" s="7"/>
      <c r="F24" s="7"/>
      <c r="G24" s="7"/>
      <c r="H24" s="7"/>
      <c r="I24" s="7"/>
      <c r="J24" s="7">
        <v>659.44</v>
      </c>
      <c r="K24" s="7"/>
      <c r="L24" s="7"/>
      <c r="M24" s="7"/>
      <c r="N24" s="15">
        <f>+SUM(B24:J24)</f>
        <v>659.44</v>
      </c>
      <c r="O24" s="7">
        <f>N24/12</f>
        <v>54.95333333333334</v>
      </c>
      <c r="P24" s="23"/>
      <c r="Q24" s="23"/>
    </row>
    <row r="25" spans="1:17" ht="13.5" thickBot="1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5">
        <f>+SUM(B25:J25)</f>
        <v>0</v>
      </c>
      <c r="O25" s="7">
        <f>N25/12</f>
        <v>0</v>
      </c>
      <c r="P25" s="23"/>
      <c r="Q25" s="23"/>
    </row>
    <row r="26" spans="1:17" s="10" customFormat="1" ht="12.75">
      <c r="A26" s="46" t="s">
        <v>28</v>
      </c>
      <c r="B26" s="13">
        <f aca="true" t="shared" si="3" ref="B26:M26">SUM(B23:B25)</f>
        <v>0</v>
      </c>
      <c r="C26" s="13">
        <f t="shared" si="3"/>
        <v>0</v>
      </c>
      <c r="D26" s="13">
        <f t="shared" si="3"/>
        <v>0</v>
      </c>
      <c r="E26" s="13">
        <f t="shared" si="3"/>
        <v>0</v>
      </c>
      <c r="F26" s="13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659.44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54">
        <f>SUM(N23:N25)</f>
        <v>659.44</v>
      </c>
      <c r="O26" s="55" t="s">
        <v>24</v>
      </c>
      <c r="P26" s="23"/>
      <c r="Q26" s="23"/>
    </row>
    <row r="27" spans="1:15" s="23" customFormat="1" ht="12.75">
      <c r="A27" s="2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58"/>
    </row>
    <row r="28" spans="1:15" s="20" customFormat="1" ht="12.75">
      <c r="A28" s="1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26</v>
      </c>
    </row>
    <row r="29" spans="1:15" ht="23.25" customHeight="1" thickBot="1">
      <c r="A29" s="28" t="s">
        <v>30</v>
      </c>
      <c r="B29" s="8">
        <f>B3-B11+B17-B21-B26+B19</f>
        <v>2460.97</v>
      </c>
      <c r="C29" s="8">
        <f>B29-C11+C17-C21-C26+C19</f>
        <v>3386.0199999999995</v>
      </c>
      <c r="D29" s="8">
        <f>C29-D11+D17-D21-D26+D19</f>
        <v>3401.1499999999996</v>
      </c>
      <c r="E29" s="8">
        <f>D29-E11+E17-E21-E26+E19</f>
        <v>4154.379999999999</v>
      </c>
      <c r="F29" s="8">
        <f>E29-F11+F17-F21-F26+F19</f>
        <v>4174.989999999999</v>
      </c>
      <c r="G29" s="8">
        <f>F29-G11+G17-G21-G26+G19</f>
        <v>2933.6099999999988</v>
      </c>
      <c r="H29" s="8">
        <f>G29-H11+H17-H21-H26+H19</f>
        <v>2943.6099999999988</v>
      </c>
      <c r="I29" s="8">
        <f>H29-I11+I17-I21-I26+I19</f>
        <v>3316.1099999999988</v>
      </c>
      <c r="J29" s="8">
        <f>I29-J11+J17-J21-J26+J19</f>
        <v>2481.9499999999985</v>
      </c>
      <c r="K29" s="8">
        <f>J29-K11+K17-K21-K26+K19</f>
        <v>2891.9499999999985</v>
      </c>
      <c r="L29" s="8">
        <f>K29-L11+L17-L21-L26+L19</f>
        <v>2870.0999999999985</v>
      </c>
      <c r="M29" s="8">
        <f>L29-M11+M17-M21-M26+M19</f>
        <v>2366.9999999999986</v>
      </c>
      <c r="N29" s="56">
        <f>B3-N11+N17-N22-N26+N19</f>
        <v>2367.000000000001</v>
      </c>
      <c r="O29" s="57" t="s">
        <v>25</v>
      </c>
    </row>
    <row r="30" ht="13.5" thickTop="1"/>
    <row r="31" ht="23.25">
      <c r="A31" s="32"/>
    </row>
  </sheetData>
  <printOptions/>
  <pageMargins left="0.75" right="0.75" top="1" bottom="1" header="0.5" footer="0.5"/>
  <pageSetup fitToHeight="1" fitToWidth="1" horizontalDpi="600" verticalDpi="600" orientation="landscape" scale="75" r:id="rId1"/>
  <ignoredErrors>
    <ignoredError sqref="N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7">
      <selection activeCell="B57" sqref="B57"/>
    </sheetView>
  </sheetViews>
  <sheetFormatPr defaultColWidth="9.140625" defaultRowHeight="12.75"/>
  <cols>
    <col min="3" max="3" width="5.7109375" style="0" bestFit="1" customWidth="1"/>
    <col min="4" max="4" width="37.00390625" style="0" bestFit="1" customWidth="1"/>
  </cols>
  <sheetData>
    <row r="1" spans="1:7" ht="12.75">
      <c r="A1" s="1" t="s">
        <v>34</v>
      </c>
      <c r="B1" s="1" t="s">
        <v>35</v>
      </c>
      <c r="C1" s="1" t="s">
        <v>36</v>
      </c>
      <c r="D1" s="1" t="s">
        <v>37</v>
      </c>
      <c r="E1" s="34" t="s">
        <v>38</v>
      </c>
      <c r="F1" s="34" t="s">
        <v>39</v>
      </c>
      <c r="G1" s="34" t="s">
        <v>40</v>
      </c>
    </row>
    <row r="2" spans="2:7" ht="12.75">
      <c r="B2" s="1" t="s">
        <v>51</v>
      </c>
      <c r="E2" s="35"/>
      <c r="F2" s="35"/>
      <c r="G2" s="34">
        <v>1647.62</v>
      </c>
    </row>
    <row r="3" spans="1:7" ht="12.75">
      <c r="A3" t="s">
        <v>11</v>
      </c>
      <c r="B3">
        <v>1125</v>
      </c>
      <c r="C3" t="s">
        <v>44</v>
      </c>
      <c r="D3" t="s">
        <v>48</v>
      </c>
      <c r="E3" s="35">
        <v>29.95</v>
      </c>
      <c r="F3" s="35"/>
      <c r="G3" s="36">
        <f aca="true" t="shared" si="0" ref="G3:G46">G2-E3+F3</f>
        <v>1617.6699999999998</v>
      </c>
    </row>
    <row r="4" spans="1:7" ht="12.75">
      <c r="A4" t="s">
        <v>11</v>
      </c>
      <c r="B4" t="s">
        <v>39</v>
      </c>
      <c r="C4" t="s">
        <v>44</v>
      </c>
      <c r="D4" t="s">
        <v>42</v>
      </c>
      <c r="E4" s="35"/>
      <c r="F4" s="35">
        <v>677.5</v>
      </c>
      <c r="G4" s="36">
        <f t="shared" si="0"/>
        <v>2295.17</v>
      </c>
    </row>
    <row r="5" spans="1:7" ht="12.75">
      <c r="A5" t="s">
        <v>11</v>
      </c>
      <c r="B5" t="s">
        <v>39</v>
      </c>
      <c r="C5" t="s">
        <v>44</v>
      </c>
      <c r="D5" t="s">
        <v>47</v>
      </c>
      <c r="E5" s="35"/>
      <c r="F5" s="35">
        <v>20</v>
      </c>
      <c r="G5" s="36">
        <f t="shared" si="0"/>
        <v>2315.17</v>
      </c>
    </row>
    <row r="6" spans="1:7" ht="12.75">
      <c r="A6" t="s">
        <v>11</v>
      </c>
      <c r="B6" t="s">
        <v>45</v>
      </c>
      <c r="C6" t="s">
        <v>44</v>
      </c>
      <c r="D6" t="s">
        <v>52</v>
      </c>
      <c r="E6" s="35">
        <v>239.2</v>
      </c>
      <c r="F6" s="35"/>
      <c r="G6" s="36">
        <f t="shared" si="0"/>
        <v>2075.9700000000003</v>
      </c>
    </row>
    <row r="7" spans="1:7" ht="12.75">
      <c r="A7" t="s">
        <v>54</v>
      </c>
      <c r="B7" t="s">
        <v>39</v>
      </c>
      <c r="C7" t="s">
        <v>44</v>
      </c>
      <c r="D7" t="s">
        <v>46</v>
      </c>
      <c r="E7" s="40"/>
      <c r="F7" s="40">
        <v>1170</v>
      </c>
      <c r="G7" s="36">
        <f t="shared" si="0"/>
        <v>3245.9700000000003</v>
      </c>
    </row>
    <row r="8" spans="1:7" ht="12.75">
      <c r="A8" t="s">
        <v>54</v>
      </c>
      <c r="B8" t="s">
        <v>43</v>
      </c>
      <c r="C8" t="s">
        <v>44</v>
      </c>
      <c r="D8" t="s">
        <v>21</v>
      </c>
      <c r="E8" s="40">
        <v>585</v>
      </c>
      <c r="F8" s="40"/>
      <c r="G8" s="36">
        <f t="shared" si="0"/>
        <v>2660.9700000000003</v>
      </c>
    </row>
    <row r="9" spans="1:7" ht="12.75">
      <c r="A9" t="s">
        <v>54</v>
      </c>
      <c r="B9">
        <v>1126</v>
      </c>
      <c r="C9" t="s">
        <v>44</v>
      </c>
      <c r="D9" s="23" t="s">
        <v>55</v>
      </c>
      <c r="E9" s="41">
        <v>200</v>
      </c>
      <c r="F9" s="40"/>
      <c r="G9" s="36">
        <f t="shared" si="0"/>
        <v>2460.9700000000003</v>
      </c>
    </row>
    <row r="10" spans="1:7" ht="12.75">
      <c r="A10" t="s">
        <v>3</v>
      </c>
      <c r="B10">
        <v>1127</v>
      </c>
      <c r="C10" t="s">
        <v>41</v>
      </c>
      <c r="D10" s="23" t="s">
        <v>56</v>
      </c>
      <c r="E10" s="40">
        <v>40.45</v>
      </c>
      <c r="F10" s="40"/>
      <c r="G10" s="36">
        <f t="shared" si="0"/>
        <v>2420.5200000000004</v>
      </c>
    </row>
    <row r="11" spans="1:7" ht="12.75">
      <c r="A11" t="s">
        <v>3</v>
      </c>
      <c r="B11">
        <v>1128</v>
      </c>
      <c r="C11" t="s">
        <v>44</v>
      </c>
      <c r="D11" s="23" t="s">
        <v>57</v>
      </c>
      <c r="E11" s="40">
        <v>1900</v>
      </c>
      <c r="F11" s="40"/>
      <c r="G11" s="36">
        <f t="shared" si="0"/>
        <v>520.5200000000004</v>
      </c>
    </row>
    <row r="12" spans="1:7" ht="12.75">
      <c r="A12" t="s">
        <v>3</v>
      </c>
      <c r="B12" t="s">
        <v>39</v>
      </c>
      <c r="C12" t="s">
        <v>44</v>
      </c>
      <c r="D12" s="23" t="s">
        <v>58</v>
      </c>
      <c r="E12" s="40"/>
      <c r="F12" s="40">
        <v>5731</v>
      </c>
      <c r="G12" s="36">
        <f t="shared" si="0"/>
        <v>6251.52</v>
      </c>
    </row>
    <row r="13" spans="1:7" ht="12.75">
      <c r="A13" t="s">
        <v>3</v>
      </c>
      <c r="B13" t="s">
        <v>43</v>
      </c>
      <c r="C13" t="s">
        <v>44</v>
      </c>
      <c r="D13" t="s">
        <v>21</v>
      </c>
      <c r="E13" s="40">
        <v>2865.5</v>
      </c>
      <c r="F13" s="40"/>
      <c r="G13" s="36">
        <f t="shared" si="0"/>
        <v>3386.0200000000004</v>
      </c>
    </row>
    <row r="14" spans="1:7" ht="12.75">
      <c r="A14" t="s">
        <v>4</v>
      </c>
      <c r="B14" t="s">
        <v>39</v>
      </c>
      <c r="C14" t="s">
        <v>44</v>
      </c>
      <c r="D14" t="s">
        <v>47</v>
      </c>
      <c r="E14" s="40"/>
      <c r="F14" s="40">
        <v>15.13</v>
      </c>
      <c r="G14" s="36">
        <f t="shared" si="0"/>
        <v>3401.1500000000005</v>
      </c>
    </row>
    <row r="15" spans="1:7" ht="12.75">
      <c r="A15" t="s">
        <v>4</v>
      </c>
      <c r="B15" t="s">
        <v>45</v>
      </c>
      <c r="C15" t="s">
        <v>44</v>
      </c>
      <c r="D15" t="s">
        <v>59</v>
      </c>
      <c r="E15" s="40">
        <v>39.44</v>
      </c>
      <c r="F15" s="40"/>
      <c r="G15" s="36">
        <f t="shared" si="0"/>
        <v>3361.7100000000005</v>
      </c>
    </row>
    <row r="16" spans="2:7" ht="12.75">
      <c r="B16" s="1" t="s">
        <v>70</v>
      </c>
      <c r="E16" s="40"/>
      <c r="F16" s="40"/>
      <c r="G16" s="34">
        <f t="shared" si="0"/>
        <v>3361.7100000000005</v>
      </c>
    </row>
    <row r="17" spans="1:7" ht="12.75">
      <c r="A17" t="s">
        <v>5</v>
      </c>
      <c r="B17">
        <v>1129</v>
      </c>
      <c r="C17" t="s">
        <v>65</v>
      </c>
      <c r="D17" t="s">
        <v>60</v>
      </c>
      <c r="E17" s="40">
        <v>86.77</v>
      </c>
      <c r="F17" s="40"/>
      <c r="G17" s="36">
        <f t="shared" si="0"/>
        <v>3274.9400000000005</v>
      </c>
    </row>
    <row r="18" spans="1:7" ht="12.75">
      <c r="A18" t="s">
        <v>5</v>
      </c>
      <c r="B18" t="s">
        <v>39</v>
      </c>
      <c r="C18" t="s">
        <v>44</v>
      </c>
      <c r="D18" t="s">
        <v>42</v>
      </c>
      <c r="E18" s="40"/>
      <c r="F18" s="40">
        <v>1400</v>
      </c>
      <c r="G18" s="36">
        <f t="shared" si="0"/>
        <v>4674.9400000000005</v>
      </c>
    </row>
    <row r="19" spans="1:7" ht="12.75">
      <c r="A19" t="s">
        <v>5</v>
      </c>
      <c r="B19" t="s">
        <v>43</v>
      </c>
      <c r="C19" t="s">
        <v>44</v>
      </c>
      <c r="D19" t="s">
        <v>21</v>
      </c>
      <c r="E19" s="40">
        <v>720</v>
      </c>
      <c r="F19" s="40"/>
      <c r="G19" s="36">
        <f t="shared" si="0"/>
        <v>3954.9400000000005</v>
      </c>
    </row>
    <row r="20" spans="1:7" ht="12.75">
      <c r="A20" t="s">
        <v>5</v>
      </c>
      <c r="B20" t="s">
        <v>39</v>
      </c>
      <c r="C20" t="s">
        <v>44</v>
      </c>
      <c r="D20" t="s">
        <v>61</v>
      </c>
      <c r="E20" s="40"/>
      <c r="F20" s="40">
        <v>125</v>
      </c>
      <c r="G20" s="36">
        <f t="shared" si="0"/>
        <v>4079.9400000000005</v>
      </c>
    </row>
    <row r="21" spans="1:7" ht="12.75">
      <c r="A21" t="s">
        <v>5</v>
      </c>
      <c r="B21" t="s">
        <v>39</v>
      </c>
      <c r="C21" t="s">
        <v>44</v>
      </c>
      <c r="D21" t="s">
        <v>47</v>
      </c>
      <c r="E21" s="40"/>
      <c r="F21" s="40">
        <v>35</v>
      </c>
      <c r="G21" s="36">
        <f t="shared" si="0"/>
        <v>4114.9400000000005</v>
      </c>
    </row>
    <row r="22" spans="1:7" ht="12.75">
      <c r="A22" t="s">
        <v>5</v>
      </c>
      <c r="B22" t="s">
        <v>39</v>
      </c>
      <c r="C22" t="s">
        <v>44</v>
      </c>
      <c r="D22" t="s">
        <v>62</v>
      </c>
      <c r="E22" s="40"/>
      <c r="F22" s="40">
        <v>39.44</v>
      </c>
      <c r="G22" s="36">
        <f t="shared" si="0"/>
        <v>4154.38</v>
      </c>
    </row>
    <row r="23" spans="1:7" ht="12.75">
      <c r="A23" t="s">
        <v>6</v>
      </c>
      <c r="B23" t="s">
        <v>39</v>
      </c>
      <c r="C23" t="s">
        <v>44</v>
      </c>
      <c r="D23" t="s">
        <v>47</v>
      </c>
      <c r="E23" s="40"/>
      <c r="F23" s="40">
        <v>20.61</v>
      </c>
      <c r="G23" s="36">
        <f t="shared" si="0"/>
        <v>4174.99</v>
      </c>
    </row>
    <row r="24" spans="1:7" ht="12.75">
      <c r="A24" t="s">
        <v>7</v>
      </c>
      <c r="B24">
        <v>1130</v>
      </c>
      <c r="C24" t="s">
        <v>44</v>
      </c>
      <c r="D24" t="s">
        <v>29</v>
      </c>
      <c r="E24" s="38">
        <v>1261.38</v>
      </c>
      <c r="F24" s="40"/>
      <c r="G24" s="36">
        <f t="shared" si="0"/>
        <v>2913.6099999999997</v>
      </c>
    </row>
    <row r="25" spans="1:7" ht="12.75">
      <c r="A25" t="s">
        <v>7</v>
      </c>
      <c r="B25" t="s">
        <v>39</v>
      </c>
      <c r="C25" t="s">
        <v>44</v>
      </c>
      <c r="D25" t="s">
        <v>47</v>
      </c>
      <c r="E25" s="40"/>
      <c r="F25" s="40">
        <v>20</v>
      </c>
      <c r="G25" s="36">
        <f t="shared" si="0"/>
        <v>2933.6099999999997</v>
      </c>
    </row>
    <row r="26" spans="1:7" ht="12.75">
      <c r="A26" t="s">
        <v>64</v>
      </c>
      <c r="B26" t="s">
        <v>39</v>
      </c>
      <c r="C26" t="s">
        <v>44</v>
      </c>
      <c r="D26" t="s">
        <v>47</v>
      </c>
      <c r="E26" s="35"/>
      <c r="F26" s="35">
        <v>10</v>
      </c>
      <c r="G26" s="36">
        <f t="shared" si="0"/>
        <v>2943.6099999999997</v>
      </c>
    </row>
    <row r="27" spans="1:7" ht="12.75">
      <c r="A27" t="s">
        <v>66</v>
      </c>
      <c r="B27" t="s">
        <v>39</v>
      </c>
      <c r="C27" t="s">
        <v>44</v>
      </c>
      <c r="D27" t="s">
        <v>46</v>
      </c>
      <c r="E27" s="35"/>
      <c r="F27" s="35">
        <v>705</v>
      </c>
      <c r="G27" s="36">
        <f t="shared" si="0"/>
        <v>3648.6099999999997</v>
      </c>
    </row>
    <row r="28" spans="1:7" ht="12.75">
      <c r="A28" t="s">
        <v>66</v>
      </c>
      <c r="B28" t="s">
        <v>43</v>
      </c>
      <c r="C28" t="s">
        <v>44</v>
      </c>
      <c r="D28" t="s">
        <v>21</v>
      </c>
      <c r="E28" s="35">
        <v>352.5</v>
      </c>
      <c r="F28" s="35"/>
      <c r="G28" s="36">
        <f t="shared" si="0"/>
        <v>3296.1099999999997</v>
      </c>
    </row>
    <row r="29" spans="1:7" ht="12.75">
      <c r="A29" t="s">
        <v>66</v>
      </c>
      <c r="B29" t="s">
        <v>39</v>
      </c>
      <c r="C29" t="s">
        <v>44</v>
      </c>
      <c r="D29" s="23" t="s">
        <v>47</v>
      </c>
      <c r="E29" s="42"/>
      <c r="F29" s="35">
        <v>20</v>
      </c>
      <c r="G29" s="36">
        <f t="shared" si="0"/>
        <v>3316.1099999999997</v>
      </c>
    </row>
    <row r="30" spans="1:7" ht="12.75">
      <c r="A30" t="s">
        <v>9</v>
      </c>
      <c r="B30" t="s">
        <v>39</v>
      </c>
      <c r="C30" t="s">
        <v>44</v>
      </c>
      <c r="D30" s="23" t="s">
        <v>47</v>
      </c>
      <c r="E30" s="35"/>
      <c r="F30" s="35">
        <v>30</v>
      </c>
      <c r="G30" s="36">
        <f t="shared" si="0"/>
        <v>3346.1099999999997</v>
      </c>
    </row>
    <row r="31" spans="1:7" ht="12.75">
      <c r="A31" t="s">
        <v>9</v>
      </c>
      <c r="B31">
        <v>1131</v>
      </c>
      <c r="C31" t="s">
        <v>44</v>
      </c>
      <c r="D31" s="23" t="s">
        <v>67</v>
      </c>
      <c r="E31" s="35">
        <v>279.72</v>
      </c>
      <c r="F31" s="35"/>
      <c r="G31" s="36">
        <f t="shared" si="0"/>
        <v>3066.3899999999994</v>
      </c>
    </row>
    <row r="32" spans="1:7" ht="12.75">
      <c r="A32" t="s">
        <v>9</v>
      </c>
      <c r="B32" s="43" t="s">
        <v>39</v>
      </c>
      <c r="C32" t="s">
        <v>44</v>
      </c>
      <c r="D32" s="23" t="s">
        <v>74</v>
      </c>
      <c r="E32" s="35"/>
      <c r="F32" s="35">
        <v>45</v>
      </c>
      <c r="G32" s="36">
        <f t="shared" si="0"/>
        <v>3111.3899999999994</v>
      </c>
    </row>
    <row r="33" spans="1:7" ht="12.75">
      <c r="A33" t="s">
        <v>9</v>
      </c>
      <c r="B33" s="43" t="s">
        <v>39</v>
      </c>
      <c r="C33" t="s">
        <v>44</v>
      </c>
      <c r="D33" s="23" t="s">
        <v>75</v>
      </c>
      <c r="E33" s="35"/>
      <c r="F33" s="35">
        <v>30</v>
      </c>
      <c r="G33" s="36">
        <f t="shared" si="0"/>
        <v>3141.3899999999994</v>
      </c>
    </row>
    <row r="34" spans="1:7" ht="12.75">
      <c r="A34" t="s">
        <v>9</v>
      </c>
      <c r="B34">
        <v>1372</v>
      </c>
      <c r="C34" t="s">
        <v>65</v>
      </c>
      <c r="D34" s="23" t="s">
        <v>68</v>
      </c>
      <c r="E34" s="35">
        <v>1099.06</v>
      </c>
      <c r="F34" s="35"/>
      <c r="G34" s="36">
        <f t="shared" si="0"/>
        <v>2042.3299999999995</v>
      </c>
    </row>
    <row r="35" spans="1:7" ht="12.75">
      <c r="A35" t="s">
        <v>10</v>
      </c>
      <c r="B35" t="s">
        <v>39</v>
      </c>
      <c r="C35" t="s">
        <v>44</v>
      </c>
      <c r="D35" s="23" t="s">
        <v>69</v>
      </c>
      <c r="E35" s="35"/>
      <c r="F35" s="35">
        <v>439.62</v>
      </c>
      <c r="G35" s="36">
        <f t="shared" si="0"/>
        <v>2481.9499999999994</v>
      </c>
    </row>
    <row r="36" spans="1:7" ht="12.75">
      <c r="A36" t="s">
        <v>10</v>
      </c>
      <c r="B36">
        <v>1373</v>
      </c>
      <c r="C36" t="s">
        <v>65</v>
      </c>
      <c r="D36" s="23" t="s">
        <v>72</v>
      </c>
      <c r="E36" s="35">
        <v>385</v>
      </c>
      <c r="F36" s="35"/>
      <c r="G36" s="36">
        <f t="shared" si="0"/>
        <v>2096.9499999999994</v>
      </c>
    </row>
    <row r="37" spans="2:7" ht="12.75">
      <c r="B37" s="1" t="s">
        <v>71</v>
      </c>
      <c r="D37" s="23"/>
      <c r="E37" s="35"/>
      <c r="F37" s="35"/>
      <c r="G37" s="36">
        <f t="shared" si="0"/>
        <v>2096.9499999999994</v>
      </c>
    </row>
    <row r="38" spans="1:7" ht="12.75">
      <c r="A38" t="s">
        <v>11</v>
      </c>
      <c r="B38" t="s">
        <v>39</v>
      </c>
      <c r="C38" t="s">
        <v>44</v>
      </c>
      <c r="D38" t="s">
        <v>42</v>
      </c>
      <c r="E38" s="35"/>
      <c r="F38" s="35">
        <v>1590</v>
      </c>
      <c r="G38" s="36">
        <f t="shared" si="0"/>
        <v>3686.9499999999994</v>
      </c>
    </row>
    <row r="39" spans="1:7" ht="12.75">
      <c r="A39" t="s">
        <v>11</v>
      </c>
      <c r="B39" t="s">
        <v>43</v>
      </c>
      <c r="C39" t="s">
        <v>44</v>
      </c>
      <c r="D39" t="s">
        <v>21</v>
      </c>
      <c r="E39" s="35">
        <v>795</v>
      </c>
      <c r="F39" s="35"/>
      <c r="G39" s="36">
        <f t="shared" si="0"/>
        <v>2891.9499999999994</v>
      </c>
    </row>
    <row r="40" spans="1:7" ht="12.75">
      <c r="A40" t="s">
        <v>11</v>
      </c>
      <c r="B40" t="s">
        <v>39</v>
      </c>
      <c r="C40" t="s">
        <v>44</v>
      </c>
      <c r="D40" s="37" t="s">
        <v>47</v>
      </c>
      <c r="E40" s="35"/>
      <c r="F40" s="35">
        <v>18</v>
      </c>
      <c r="G40" s="36">
        <f t="shared" si="0"/>
        <v>2909.9499999999994</v>
      </c>
    </row>
    <row r="41" spans="1:7" ht="12.75">
      <c r="A41" t="s">
        <v>11</v>
      </c>
      <c r="B41">
        <v>1374</v>
      </c>
      <c r="C41" t="s">
        <v>65</v>
      </c>
      <c r="D41" t="s">
        <v>73</v>
      </c>
      <c r="E41" s="35">
        <v>94.85</v>
      </c>
      <c r="F41" s="35"/>
      <c r="G41" s="36">
        <f t="shared" si="0"/>
        <v>2815.0999999999995</v>
      </c>
    </row>
    <row r="42" spans="1:7" ht="12.75">
      <c r="A42" t="s">
        <v>11</v>
      </c>
      <c r="B42" t="s">
        <v>39</v>
      </c>
      <c r="C42" t="s">
        <v>44</v>
      </c>
      <c r="D42" t="s">
        <v>76</v>
      </c>
      <c r="E42" s="35"/>
      <c r="F42" s="35">
        <v>45</v>
      </c>
      <c r="G42" s="36">
        <f t="shared" si="0"/>
        <v>2860.0999999999995</v>
      </c>
    </row>
    <row r="43" spans="1:7" ht="12.75">
      <c r="A43" t="s">
        <v>11</v>
      </c>
      <c r="B43" t="s">
        <v>39</v>
      </c>
      <c r="C43" t="s">
        <v>44</v>
      </c>
      <c r="D43" t="s">
        <v>47</v>
      </c>
      <c r="E43" s="35"/>
      <c r="F43" s="35">
        <v>10</v>
      </c>
      <c r="G43" s="36">
        <f t="shared" si="0"/>
        <v>2870.0999999999995</v>
      </c>
    </row>
    <row r="44" spans="1:7" ht="12.75">
      <c r="A44" t="s">
        <v>12</v>
      </c>
      <c r="B44">
        <v>1132</v>
      </c>
      <c r="C44" t="s">
        <v>78</v>
      </c>
      <c r="D44" t="s">
        <v>79</v>
      </c>
      <c r="E44" s="35">
        <v>250</v>
      </c>
      <c r="F44" s="35"/>
      <c r="G44" s="36">
        <f t="shared" si="0"/>
        <v>2620.0999999999995</v>
      </c>
    </row>
    <row r="45" spans="1:7" ht="12.75">
      <c r="A45" t="s">
        <v>12</v>
      </c>
      <c r="B45" t="s">
        <v>39</v>
      </c>
      <c r="C45" t="s">
        <v>44</v>
      </c>
      <c r="D45" t="s">
        <v>81</v>
      </c>
      <c r="E45" s="35"/>
      <c r="F45" s="35">
        <v>29.9</v>
      </c>
      <c r="G45" s="36">
        <f t="shared" si="0"/>
        <v>2649.9999999999995</v>
      </c>
    </row>
    <row r="46" spans="1:7" ht="12.75">
      <c r="A46" t="s">
        <v>12</v>
      </c>
      <c r="B46" s="23" t="s">
        <v>45</v>
      </c>
      <c r="C46" s="23" t="s">
        <v>44</v>
      </c>
      <c r="D46" s="23" t="s">
        <v>80</v>
      </c>
      <c r="E46" s="42">
        <v>283</v>
      </c>
      <c r="F46" s="35"/>
      <c r="G46" s="36">
        <f t="shared" si="0"/>
        <v>2366.9999999999995</v>
      </c>
    </row>
    <row r="47" spans="5:7" ht="12.75">
      <c r="E47" s="35"/>
      <c r="F47" s="35"/>
      <c r="G47" s="36"/>
    </row>
    <row r="48" spans="4:7" ht="12.75">
      <c r="D48" t="s">
        <v>49</v>
      </c>
      <c r="E48" s="35"/>
      <c r="F48" s="35"/>
      <c r="G48" s="36">
        <f>G46</f>
        <v>2366.9999999999995</v>
      </c>
    </row>
    <row r="49" spans="4:7" ht="12.75">
      <c r="D49" t="s">
        <v>50</v>
      </c>
      <c r="E49" s="35"/>
      <c r="F49" s="35"/>
      <c r="G49" s="36"/>
    </row>
    <row r="50" spans="2:7" ht="12.75">
      <c r="B50" s="23"/>
      <c r="C50" s="23"/>
      <c r="D50" s="23"/>
      <c r="E50" s="42"/>
      <c r="F50" s="35"/>
      <c r="G50" s="36">
        <f>G48-E50+F50</f>
        <v>2366.9999999999995</v>
      </c>
    </row>
  </sheetData>
  <printOptions/>
  <pageMargins left="0.75" right="0.75" top="1" bottom="1" header="0.5" footer="0.5"/>
  <pageSetup fitToHeight="1" fitToWidth="1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Richmont Trading USA,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kschmitto</dc:creator>
  <cp:keywords/>
  <dc:description/>
  <cp:lastModifiedBy>Elder</cp:lastModifiedBy>
  <cp:lastPrinted>2006-09-09T15:25:34Z</cp:lastPrinted>
  <dcterms:created xsi:type="dcterms:W3CDTF">2005-11-07T14:54:47Z</dcterms:created>
  <dcterms:modified xsi:type="dcterms:W3CDTF">2007-09-02T18:59:51Z</dcterms:modified>
  <cp:category/>
  <cp:version/>
  <cp:contentType/>
  <cp:contentStatus/>
</cp:coreProperties>
</file>